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Intel_Fortran\"/>
    </mc:Choice>
  </mc:AlternateContent>
  <xr:revisionPtr revIDLastSave="0" documentId="8_{C86AA490-429F-4AA3-AC13-BCF88554E28F}" xr6:coauthVersionLast="46" xr6:coauthVersionMax="46" xr10:uidLastSave="{00000000-0000-0000-0000-000000000000}"/>
  <bookViews>
    <workbookView xWindow="-120" yWindow="-120" windowWidth="38640" windowHeight="21240" xr2:uid="{85B4D413-EBF1-4448-B19C-21131930BB5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4" i="1"/>
  <c r="A22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4" i="1"/>
  <c r="X4" i="1"/>
  <c r="Y4" i="1"/>
  <c r="Z4" i="1"/>
  <c r="X5" i="1"/>
  <c r="Y5" i="1"/>
  <c r="Z5" i="1"/>
  <c r="X6" i="1"/>
  <c r="Y6" i="1"/>
  <c r="Z6" i="1" s="1"/>
  <c r="X7" i="1"/>
  <c r="Y7" i="1"/>
  <c r="Z7" i="1"/>
  <c r="Y9" i="1"/>
  <c r="Y10" i="1"/>
  <c r="Z10" i="1" s="1"/>
  <c r="Y11" i="1"/>
  <c r="Z11" i="1" s="1"/>
  <c r="Y12" i="1"/>
  <c r="Z12" i="1" s="1"/>
  <c r="Y13" i="1"/>
  <c r="Y14" i="1"/>
  <c r="Z14" i="1" s="1"/>
  <c r="Y15" i="1"/>
  <c r="Y16" i="1"/>
  <c r="Y17" i="1"/>
  <c r="Z17" i="1" s="1"/>
  <c r="Y18" i="1"/>
  <c r="Z18" i="1" s="1"/>
  <c r="Y8" i="1"/>
  <c r="Z9" i="1"/>
  <c r="Z13" i="1"/>
  <c r="Z15" i="1"/>
  <c r="Z16" i="1"/>
  <c r="Z8" i="1"/>
  <c r="X9" i="1"/>
  <c r="X10" i="1"/>
  <c r="X11" i="1"/>
  <c r="X12" i="1"/>
  <c r="X13" i="1"/>
  <c r="X14" i="1"/>
  <c r="X15" i="1"/>
  <c r="X16" i="1"/>
  <c r="X17" i="1"/>
  <c r="X18" i="1"/>
  <c r="X8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4" i="1"/>
</calcChain>
</file>

<file path=xl/sharedStrings.xml><?xml version="1.0" encoding="utf-8"?>
<sst xmlns="http://schemas.openxmlformats.org/spreadsheetml/2006/main" count="45" uniqueCount="38">
  <si>
    <t>Gapmax</t>
  </si>
  <si>
    <t>APBLT</t>
  </si>
  <si>
    <t>DIAM</t>
  </si>
  <si>
    <t>IBLTS</t>
  </si>
  <si>
    <t>ALLOWBL</t>
  </si>
  <si>
    <t>FU</t>
  </si>
  <si>
    <t>TPI</t>
  </si>
  <si>
    <t>BLTWT</t>
  </si>
  <si>
    <t>BSPACE</t>
  </si>
  <si>
    <t>APB W/ TPI</t>
  </si>
  <si>
    <t>UNC TPI</t>
  </si>
  <si>
    <t>APB w/UNC</t>
  </si>
  <si>
    <t>Equil Dia</t>
  </si>
  <si>
    <t>nut width P-P</t>
  </si>
  <si>
    <t>old space</t>
  </si>
  <si>
    <t>gap</t>
  </si>
  <si>
    <t>difference</t>
  </si>
  <si>
    <t>space for 1.5" rock</t>
  </si>
  <si>
    <t>Roundup</t>
  </si>
  <si>
    <t>diff</t>
  </si>
  <si>
    <t>OD APB CALC</t>
  </si>
  <si>
    <t>Bolt Material</t>
  </si>
  <si>
    <t>Fy</t>
  </si>
  <si>
    <t>Fut</t>
  </si>
  <si>
    <t>A36</t>
  </si>
  <si>
    <t>F1554-Gr36</t>
  </si>
  <si>
    <t>F1554-Gr55</t>
  </si>
  <si>
    <t>A615-Gr60</t>
  </si>
  <si>
    <t>A706-Gr60</t>
  </si>
  <si>
    <t>A615-Gr75</t>
  </si>
  <si>
    <t>F1554-Gr105</t>
  </si>
  <si>
    <t>A193-B8(SS)</t>
  </si>
  <si>
    <t>Bolt Diam</t>
  </si>
  <si>
    <t>Not in AISC but these are available</t>
  </si>
  <si>
    <t>Max Dia for Rebar Bolts</t>
  </si>
  <si>
    <t>Max Dia for F1554-Gr105</t>
  </si>
  <si>
    <t>Max Dia for F1554-Gr36 and Gr55</t>
  </si>
  <si>
    <t>The cells A22:D69 are the data to be read in the design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</si>
</sst>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#,##0.00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D2B8-27F0-4E54-B5E9-5F846E18E155}">
  <dimension ref="A1:AA69"/>
  <sheetViews>
    <sheetView tabSelected="1" workbookViewId="0">
      <selection activeCell="L22" sqref="L22"/>
    </sheetView>
  </sheetViews>
  <sheetFormatPr defaultRowHeight="15" x14ac:dyDescent="0.25"/>
  <cols>
    <col min="10" max="10" width="12.5703125" bestFit="1" customWidth="1"/>
    <col min="11" max="11" width="10.85546875" bestFit="1" customWidth="1"/>
    <col min="14" max="14" width="14.28515625" customWidth="1"/>
    <col min="22" max="22" width="13.140625" bestFit="1" customWidth="1"/>
    <col min="25" max="25" width="17.28515625" bestFit="1" customWidth="1"/>
    <col min="27" max="27" width="10.28515625" bestFit="1" customWidth="1"/>
  </cols>
  <sheetData>
    <row r="1" spans="1:27" x14ac:dyDescent="0.25">
      <c r="A1">
        <v>2</v>
      </c>
      <c r="B1" t="s">
        <v>0</v>
      </c>
    </row>
    <row r="3" spans="1:27" x14ac:dyDescent="0.25">
      <c r="A3" t="s">
        <v>2</v>
      </c>
      <c r="B3" t="s">
        <v>1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J3" t="s">
        <v>20</v>
      </c>
      <c r="K3" t="s">
        <v>9</v>
      </c>
      <c r="L3" t="s">
        <v>19</v>
      </c>
      <c r="M3" t="s">
        <v>10</v>
      </c>
      <c r="N3" t="s">
        <v>11</v>
      </c>
      <c r="O3" t="s">
        <v>12</v>
      </c>
      <c r="U3" t="s">
        <v>2</v>
      </c>
      <c r="V3" t="s">
        <v>13</v>
      </c>
      <c r="W3" t="s">
        <v>14</v>
      </c>
      <c r="X3" t="s">
        <v>15</v>
      </c>
      <c r="Y3" t="s">
        <v>17</v>
      </c>
      <c r="Z3" t="s">
        <v>18</v>
      </c>
      <c r="AA3" t="s">
        <v>16</v>
      </c>
    </row>
    <row r="4" spans="1:27" ht="18.75" x14ac:dyDescent="0.3">
      <c r="A4" s="2">
        <v>0.5</v>
      </c>
      <c r="B4">
        <v>0.14199999999999999</v>
      </c>
      <c r="C4">
        <v>1.2999999999999999E-3</v>
      </c>
      <c r="D4">
        <v>60</v>
      </c>
      <c r="E4">
        <v>90</v>
      </c>
      <c r="F4">
        <v>13</v>
      </c>
      <c r="G4">
        <v>2.5</v>
      </c>
      <c r="H4">
        <v>2.25</v>
      </c>
      <c r="J4" s="1">
        <f>A4^2*PI()/4</f>
        <v>0.19634954084936207</v>
      </c>
      <c r="K4" s="1">
        <f>(PI()/4)*(A4-(0.9743/F4))^2</f>
        <v>0.14189849261064028</v>
      </c>
      <c r="L4" s="1">
        <f>B4-K4</f>
        <v>1.0150738935971182E-4</v>
      </c>
      <c r="M4">
        <v>13</v>
      </c>
      <c r="N4" s="1">
        <f>(PI()/4)*(A4-(0.9743/M4))^2</f>
        <v>0.14189849261064028</v>
      </c>
      <c r="O4" s="8">
        <f>SQRT(4*N4/PI())</f>
        <v>0.42505384615384612</v>
      </c>
      <c r="U4">
        <v>0.5</v>
      </c>
      <c r="V4">
        <v>1</v>
      </c>
      <c r="W4">
        <v>2.25</v>
      </c>
      <c r="X4">
        <f t="shared" ref="X4:X7" si="0">W4-V4</f>
        <v>1.25</v>
      </c>
      <c r="Y4">
        <f t="shared" ref="Y4:Y7" si="1">V4*1.05+1.5+0.1875</f>
        <v>2.7374999999999998</v>
      </c>
      <c r="Z4">
        <f t="shared" ref="Z4:Z7" si="2">MROUND(Y4,0.25)</f>
        <v>2.75</v>
      </c>
      <c r="AA4">
        <f>Z4-W4</f>
        <v>0.5</v>
      </c>
    </row>
    <row r="5" spans="1:27" ht="18.75" x14ac:dyDescent="0.3">
      <c r="A5" s="2">
        <v>0.625</v>
      </c>
      <c r="B5">
        <v>0.22600000000000001</v>
      </c>
      <c r="C5">
        <v>3.3999999999999998E-3</v>
      </c>
      <c r="D5">
        <v>60</v>
      </c>
      <c r="E5">
        <v>90</v>
      </c>
      <c r="F5">
        <v>11</v>
      </c>
      <c r="G5">
        <v>4.0999999999999996</v>
      </c>
      <c r="H5">
        <v>2.25</v>
      </c>
      <c r="J5" s="1">
        <f t="shared" ref="J5:J20" si="3">A5^2*PI()/4</f>
        <v>0.30679615757712825</v>
      </c>
      <c r="K5" s="1">
        <f t="shared" ref="K5:K20" si="4">(PI()/4)*(A5-(0.9743/F5))^2</f>
        <v>0.2260016350540491</v>
      </c>
      <c r="L5" s="1">
        <f t="shared" ref="L5:L20" si="5">B5-K5</f>
        <v>-1.6350540490983612E-6</v>
      </c>
      <c r="M5">
        <v>11</v>
      </c>
      <c r="N5" s="1">
        <f t="shared" ref="N5:N20" si="6">(PI()/4)*(A5-(0.9743/M5))^2</f>
        <v>0.2260016350540491</v>
      </c>
      <c r="O5" s="8">
        <f t="shared" ref="O5:O20" si="7">SQRT(4*N5/PI())</f>
        <v>0.53642727272727275</v>
      </c>
      <c r="U5">
        <v>0.625</v>
      </c>
      <c r="V5">
        <v>1.25</v>
      </c>
      <c r="W5">
        <v>2.25</v>
      </c>
      <c r="X5">
        <f t="shared" si="0"/>
        <v>1</v>
      </c>
      <c r="Y5">
        <f t="shared" si="1"/>
        <v>3</v>
      </c>
      <c r="Z5">
        <f t="shared" si="2"/>
        <v>3</v>
      </c>
      <c r="AA5">
        <f t="shared" ref="AA5:AA18" si="8">Z5-W5</f>
        <v>0.75</v>
      </c>
    </row>
    <row r="6" spans="1:27" ht="18.75" x14ac:dyDescent="0.3">
      <c r="A6" s="2">
        <v>0.75</v>
      </c>
      <c r="B6">
        <v>0.33400000000000002</v>
      </c>
      <c r="C6">
        <v>7.6E-3</v>
      </c>
      <c r="D6">
        <v>60</v>
      </c>
      <c r="E6">
        <v>90</v>
      </c>
      <c r="F6">
        <v>10</v>
      </c>
      <c r="G6">
        <v>6.4</v>
      </c>
      <c r="H6">
        <v>2.5</v>
      </c>
      <c r="J6" s="1">
        <f t="shared" si="3"/>
        <v>0.44178646691106466</v>
      </c>
      <c r="K6" s="1">
        <f t="shared" si="4"/>
        <v>0.33445992677566216</v>
      </c>
      <c r="L6" s="1">
        <f t="shared" si="5"/>
        <v>-4.5992677566214502E-4</v>
      </c>
      <c r="M6">
        <v>10</v>
      </c>
      <c r="N6" s="1">
        <f t="shared" si="6"/>
        <v>0.33445992677566216</v>
      </c>
      <c r="O6" s="8">
        <f t="shared" si="7"/>
        <v>0.65256999999999998</v>
      </c>
      <c r="U6">
        <v>0.75</v>
      </c>
      <c r="V6">
        <v>1.4375</v>
      </c>
      <c r="W6">
        <v>2.5</v>
      </c>
      <c r="X6">
        <f t="shared" si="0"/>
        <v>1.0625</v>
      </c>
      <c r="Y6">
        <f t="shared" si="1"/>
        <v>3.1968750000000004</v>
      </c>
      <c r="Z6">
        <f t="shared" si="2"/>
        <v>3.25</v>
      </c>
      <c r="AA6">
        <f t="shared" si="8"/>
        <v>0.75</v>
      </c>
    </row>
    <row r="7" spans="1:27" ht="18.75" x14ac:dyDescent="0.3">
      <c r="A7" s="2">
        <v>0.875</v>
      </c>
      <c r="B7">
        <v>0.46200000000000002</v>
      </c>
      <c r="C7">
        <v>1.46E-2</v>
      </c>
      <c r="D7">
        <v>60</v>
      </c>
      <c r="E7">
        <v>90</v>
      </c>
      <c r="F7">
        <v>9</v>
      </c>
      <c r="G7">
        <v>10.1</v>
      </c>
      <c r="H7">
        <v>2.5</v>
      </c>
      <c r="J7" s="1">
        <f t="shared" si="3"/>
        <v>0.6013204688511713</v>
      </c>
      <c r="K7" s="1">
        <f t="shared" si="4"/>
        <v>0.46173325790686459</v>
      </c>
      <c r="L7" s="1">
        <f t="shared" si="5"/>
        <v>2.6674209313543029E-4</v>
      </c>
      <c r="M7">
        <v>9</v>
      </c>
      <c r="N7" s="1">
        <f t="shared" si="6"/>
        <v>0.46173325790686459</v>
      </c>
      <c r="O7" s="8">
        <f t="shared" si="7"/>
        <v>0.76674444444444445</v>
      </c>
      <c r="U7">
        <v>0.875</v>
      </c>
      <c r="V7">
        <v>1.6875</v>
      </c>
      <c r="W7">
        <v>2.5</v>
      </c>
      <c r="X7">
        <f t="shared" si="0"/>
        <v>0.8125</v>
      </c>
      <c r="Y7">
        <f t="shared" si="1"/>
        <v>3.4593750000000001</v>
      </c>
      <c r="Z7">
        <f t="shared" si="2"/>
        <v>3.5</v>
      </c>
      <c r="AA7">
        <f t="shared" si="8"/>
        <v>1</v>
      </c>
    </row>
    <row r="8" spans="1:27" ht="18.75" x14ac:dyDescent="0.3">
      <c r="A8" s="2">
        <v>1</v>
      </c>
      <c r="B8">
        <v>0.60599999999999998</v>
      </c>
      <c r="C8">
        <v>2.53E-2</v>
      </c>
      <c r="D8">
        <v>60</v>
      </c>
      <c r="E8">
        <v>90</v>
      </c>
      <c r="F8">
        <v>8</v>
      </c>
      <c r="G8">
        <v>13.5</v>
      </c>
      <c r="H8">
        <v>3</v>
      </c>
      <c r="J8" s="1">
        <f t="shared" si="3"/>
        <v>0.78539816339744828</v>
      </c>
      <c r="K8" s="1">
        <f t="shared" si="4"/>
        <v>0.605743984582786</v>
      </c>
      <c r="L8" s="1">
        <f t="shared" si="5"/>
        <v>2.5601541721398391E-4</v>
      </c>
      <c r="M8">
        <v>8</v>
      </c>
      <c r="N8" s="1">
        <f t="shared" si="6"/>
        <v>0.605743984582786</v>
      </c>
      <c r="O8" s="8">
        <f t="shared" si="7"/>
        <v>0.87821249999999995</v>
      </c>
      <c r="U8" s="2">
        <v>1</v>
      </c>
      <c r="V8">
        <v>1.875</v>
      </c>
      <c r="W8">
        <v>3</v>
      </c>
      <c r="X8">
        <f>W8-V8</f>
        <v>1.125</v>
      </c>
      <c r="Y8">
        <f>V8*1.05+1.5+0.1875</f>
        <v>3.65625</v>
      </c>
      <c r="Z8">
        <f>MROUND(Y8,0.25)</f>
        <v>3.75</v>
      </c>
      <c r="AA8">
        <f t="shared" si="8"/>
        <v>0.75</v>
      </c>
    </row>
    <row r="9" spans="1:27" ht="18.75" x14ac:dyDescent="0.3">
      <c r="A9" s="2">
        <v>1.125</v>
      </c>
      <c r="B9">
        <v>0.76300000000000001</v>
      </c>
      <c r="C9">
        <v>0.04</v>
      </c>
      <c r="D9">
        <v>60</v>
      </c>
      <c r="E9">
        <v>90</v>
      </c>
      <c r="F9">
        <v>8</v>
      </c>
      <c r="G9">
        <v>20.8</v>
      </c>
      <c r="H9">
        <v>3.25</v>
      </c>
      <c r="J9" s="1">
        <f t="shared" si="3"/>
        <v>0.99401955054989544</v>
      </c>
      <c r="K9" s="1">
        <f t="shared" si="4"/>
        <v>0.79045245202904169</v>
      </c>
      <c r="L9" s="1">
        <f t="shared" si="5"/>
        <v>-2.7452452029041674E-2</v>
      </c>
      <c r="M9">
        <v>7</v>
      </c>
      <c r="N9" s="1">
        <f t="shared" si="6"/>
        <v>0.76327334470318442</v>
      </c>
      <c r="O9" s="8">
        <f t="shared" si="7"/>
        <v>0.98581428571428575</v>
      </c>
      <c r="U9" s="2">
        <v>1.125</v>
      </c>
      <c r="V9">
        <v>2.0625</v>
      </c>
      <c r="W9">
        <v>3.25</v>
      </c>
      <c r="X9">
        <f t="shared" ref="X9:X18" si="9">W9-V9</f>
        <v>1.1875</v>
      </c>
      <c r="Y9">
        <f t="shared" ref="Y9:Y18" si="10">V9*1.05+1.5+0.1875</f>
        <v>3.8531249999999999</v>
      </c>
      <c r="Z9">
        <f t="shared" ref="Z9:Z18" si="11">MROUND(Y9,0.25)</f>
        <v>3.75</v>
      </c>
      <c r="AA9">
        <f t="shared" si="8"/>
        <v>0.5</v>
      </c>
    </row>
    <row r="10" spans="1:27" ht="18.75" x14ac:dyDescent="0.3">
      <c r="A10" s="2">
        <v>1.25</v>
      </c>
      <c r="B10">
        <v>0.96899999999999997</v>
      </c>
      <c r="C10">
        <v>6.6000000000000003E-2</v>
      </c>
      <c r="D10">
        <v>60</v>
      </c>
      <c r="E10">
        <v>90</v>
      </c>
      <c r="F10">
        <v>8</v>
      </c>
      <c r="G10">
        <v>31.2</v>
      </c>
      <c r="H10">
        <v>3.5</v>
      </c>
      <c r="J10" s="1">
        <f t="shared" si="3"/>
        <v>1.227184630308513</v>
      </c>
      <c r="K10" s="1">
        <f t="shared" si="4"/>
        <v>0.99970461208146755</v>
      </c>
      <c r="L10" s="1">
        <f t="shared" si="5"/>
        <v>-3.0704612081467575E-2</v>
      </c>
      <c r="M10">
        <v>7</v>
      </c>
      <c r="N10" s="1">
        <f t="shared" si="6"/>
        <v>0.96910937336901126</v>
      </c>
      <c r="O10" s="8">
        <f t="shared" si="7"/>
        <v>1.1108142857142858</v>
      </c>
      <c r="U10" s="2">
        <v>1.25</v>
      </c>
      <c r="V10">
        <v>2.3125</v>
      </c>
      <c r="W10">
        <v>3.5</v>
      </c>
      <c r="X10">
        <f t="shared" si="9"/>
        <v>1.1875</v>
      </c>
      <c r="Y10">
        <f t="shared" si="10"/>
        <v>4.1156249999999996</v>
      </c>
      <c r="Z10">
        <f t="shared" si="11"/>
        <v>4</v>
      </c>
      <c r="AA10">
        <f t="shared" si="8"/>
        <v>0.5</v>
      </c>
    </row>
    <row r="11" spans="1:27" ht="18.75" x14ac:dyDescent="0.3">
      <c r="A11" s="2">
        <v>1.5</v>
      </c>
      <c r="B11">
        <v>1.41</v>
      </c>
      <c r="C11">
        <v>0.13800000000000001</v>
      </c>
      <c r="D11">
        <v>105</v>
      </c>
      <c r="E11">
        <v>125</v>
      </c>
      <c r="F11">
        <v>8</v>
      </c>
      <c r="G11">
        <v>58.3</v>
      </c>
      <c r="H11">
        <v>4.25</v>
      </c>
      <c r="J11" s="1">
        <f t="shared" si="3"/>
        <v>1.7671458676442586</v>
      </c>
      <c r="K11" s="1">
        <f t="shared" si="4"/>
        <v>1.4918400100048299</v>
      </c>
      <c r="L11" s="1">
        <f t="shared" si="5"/>
        <v>-8.1840010004829988E-2</v>
      </c>
      <c r="M11">
        <v>6</v>
      </c>
      <c r="N11" s="1">
        <f t="shared" si="6"/>
        <v>1.4052488036071851</v>
      </c>
      <c r="O11" s="8">
        <f t="shared" si="7"/>
        <v>1.3376166666666667</v>
      </c>
      <c r="U11" s="2">
        <v>1.375</v>
      </c>
      <c r="V11">
        <v>2.5</v>
      </c>
      <c r="W11">
        <v>3.875</v>
      </c>
      <c r="X11">
        <f t="shared" si="9"/>
        <v>1.375</v>
      </c>
      <c r="Y11">
        <f t="shared" si="10"/>
        <v>4.3125</v>
      </c>
      <c r="Z11">
        <f t="shared" si="11"/>
        <v>4.25</v>
      </c>
      <c r="AA11">
        <f t="shared" si="8"/>
        <v>0.375</v>
      </c>
    </row>
    <row r="12" spans="1:27" ht="18.75" x14ac:dyDescent="0.3">
      <c r="A12" s="2">
        <v>1.75</v>
      </c>
      <c r="B12">
        <v>1.9</v>
      </c>
      <c r="C12">
        <v>0.25</v>
      </c>
      <c r="D12">
        <v>105</v>
      </c>
      <c r="E12">
        <v>125</v>
      </c>
      <c r="F12">
        <v>8</v>
      </c>
      <c r="G12">
        <v>141.30000000000001</v>
      </c>
      <c r="H12">
        <v>5.75</v>
      </c>
      <c r="J12" s="1">
        <f t="shared" si="3"/>
        <v>2.4052818754046852</v>
      </c>
      <c r="K12" s="1">
        <f t="shared" si="4"/>
        <v>2.0821501783528733</v>
      </c>
      <c r="L12" s="1">
        <f t="shared" si="5"/>
        <v>-0.18215017835287339</v>
      </c>
      <c r="M12">
        <v>5</v>
      </c>
      <c r="N12" s="1">
        <f t="shared" si="6"/>
        <v>1.8994543718032619</v>
      </c>
      <c r="O12" s="8">
        <f t="shared" si="7"/>
        <v>1.55514</v>
      </c>
      <c r="U12" s="2">
        <v>1.5</v>
      </c>
      <c r="V12">
        <v>2.75</v>
      </c>
      <c r="W12">
        <v>4.25</v>
      </c>
      <c r="X12">
        <f t="shared" si="9"/>
        <v>1.5</v>
      </c>
      <c r="Y12">
        <f t="shared" si="10"/>
        <v>4.5750000000000002</v>
      </c>
      <c r="Z12">
        <f t="shared" si="11"/>
        <v>4.5</v>
      </c>
      <c r="AA12">
        <f t="shared" si="8"/>
        <v>0.25</v>
      </c>
    </row>
    <row r="13" spans="1:27" ht="18.75" x14ac:dyDescent="0.3">
      <c r="A13" s="2">
        <v>2</v>
      </c>
      <c r="B13">
        <v>2.5</v>
      </c>
      <c r="C13">
        <v>0.44</v>
      </c>
      <c r="D13">
        <v>105</v>
      </c>
      <c r="E13">
        <v>125</v>
      </c>
      <c r="F13">
        <v>8</v>
      </c>
      <c r="G13">
        <v>137</v>
      </c>
      <c r="H13">
        <v>5.75</v>
      </c>
      <c r="J13" s="1">
        <f t="shared" si="3"/>
        <v>3.1415926535897931</v>
      </c>
      <c r="K13" s="1">
        <f t="shared" si="4"/>
        <v>2.7706351171255976</v>
      </c>
      <c r="L13" s="1">
        <f t="shared" si="5"/>
        <v>-0.27063511712559762</v>
      </c>
      <c r="M13">
        <v>4.5</v>
      </c>
      <c r="N13" s="1">
        <f t="shared" si="6"/>
        <v>2.4982200953016624</v>
      </c>
      <c r="O13" s="8">
        <f t="shared" si="7"/>
        <v>1.7834888888888889</v>
      </c>
      <c r="U13" s="2">
        <v>1.75</v>
      </c>
      <c r="V13">
        <v>3.1875</v>
      </c>
      <c r="W13">
        <v>5.75</v>
      </c>
      <c r="X13">
        <f t="shared" si="9"/>
        <v>2.5625</v>
      </c>
      <c r="Y13">
        <f t="shared" si="10"/>
        <v>5.0343750000000007</v>
      </c>
      <c r="Z13">
        <f t="shared" si="11"/>
        <v>5</v>
      </c>
      <c r="AA13">
        <f t="shared" si="8"/>
        <v>-0.75</v>
      </c>
    </row>
    <row r="14" spans="1:27" ht="18.75" x14ac:dyDescent="0.3">
      <c r="A14" s="2">
        <v>2.25</v>
      </c>
      <c r="B14">
        <v>3.25</v>
      </c>
      <c r="C14">
        <v>0.75</v>
      </c>
      <c r="D14">
        <v>75</v>
      </c>
      <c r="E14">
        <v>100</v>
      </c>
      <c r="F14">
        <v>8</v>
      </c>
      <c r="G14">
        <v>178</v>
      </c>
      <c r="H14">
        <v>5.75</v>
      </c>
      <c r="J14" s="1">
        <f t="shared" si="3"/>
        <v>3.9760782021995817</v>
      </c>
      <c r="K14" s="1">
        <f t="shared" si="4"/>
        <v>3.5572948263230026</v>
      </c>
      <c r="L14" s="1">
        <f t="shared" si="5"/>
        <v>-0.30729482632300265</v>
      </c>
      <c r="M14">
        <v>4.5</v>
      </c>
      <c r="N14" s="1">
        <f t="shared" si="6"/>
        <v>3.2476819294005472</v>
      </c>
      <c r="O14" s="8">
        <f t="shared" si="7"/>
        <v>2.0334888888888889</v>
      </c>
      <c r="U14" s="2">
        <v>2</v>
      </c>
      <c r="V14">
        <v>3.625</v>
      </c>
      <c r="W14">
        <v>5.75</v>
      </c>
      <c r="X14">
        <f t="shared" si="9"/>
        <v>2.125</v>
      </c>
      <c r="Y14">
        <f t="shared" si="10"/>
        <v>5.4937500000000004</v>
      </c>
      <c r="Z14">
        <f t="shared" si="11"/>
        <v>5.5</v>
      </c>
      <c r="AA14">
        <f t="shared" si="8"/>
        <v>-0.25</v>
      </c>
    </row>
    <row r="15" spans="1:27" ht="18.75" x14ac:dyDescent="0.3">
      <c r="A15" s="2">
        <v>2.25</v>
      </c>
      <c r="B15">
        <v>3.25</v>
      </c>
      <c r="C15">
        <v>0.75</v>
      </c>
      <c r="D15">
        <v>105</v>
      </c>
      <c r="E15">
        <v>125</v>
      </c>
      <c r="F15">
        <v>8</v>
      </c>
      <c r="G15">
        <v>178</v>
      </c>
      <c r="H15">
        <v>5.75</v>
      </c>
      <c r="J15" s="1">
        <f t="shared" si="3"/>
        <v>3.9760782021995817</v>
      </c>
      <c r="K15" s="1">
        <f t="shared" si="4"/>
        <v>3.5572948263230026</v>
      </c>
      <c r="L15" s="1">
        <f t="shared" si="5"/>
        <v>-0.30729482632300265</v>
      </c>
      <c r="M15">
        <v>4.5</v>
      </c>
      <c r="N15" s="1">
        <f t="shared" si="6"/>
        <v>3.2476819294005472</v>
      </c>
      <c r="O15" s="8">
        <f t="shared" si="7"/>
        <v>2.0334888888888889</v>
      </c>
      <c r="U15" s="2">
        <v>2.25</v>
      </c>
      <c r="V15">
        <v>4.0625</v>
      </c>
      <c r="W15">
        <v>5.75</v>
      </c>
      <c r="X15">
        <f t="shared" si="9"/>
        <v>1.6875</v>
      </c>
      <c r="Y15">
        <f t="shared" si="10"/>
        <v>5.953125</v>
      </c>
      <c r="Z15">
        <f t="shared" si="11"/>
        <v>6</v>
      </c>
      <c r="AA15">
        <f t="shared" si="8"/>
        <v>0.25</v>
      </c>
    </row>
    <row r="16" spans="1:27" ht="18.75" x14ac:dyDescent="0.3">
      <c r="A16" s="2">
        <v>2.5</v>
      </c>
      <c r="B16">
        <v>4</v>
      </c>
      <c r="C16">
        <v>1.1399999999999999</v>
      </c>
      <c r="D16">
        <v>105</v>
      </c>
      <c r="E16">
        <v>125</v>
      </c>
      <c r="F16">
        <v>8</v>
      </c>
      <c r="G16">
        <v>225</v>
      </c>
      <c r="H16">
        <v>6.25</v>
      </c>
      <c r="J16" s="1">
        <f t="shared" si="3"/>
        <v>4.908738521234052</v>
      </c>
      <c r="K16" s="1">
        <f t="shared" si="4"/>
        <v>4.4421293059450893</v>
      </c>
      <c r="L16" s="1">
        <f t="shared" si="5"/>
        <v>-0.44212930594508926</v>
      </c>
      <c r="M16">
        <v>4</v>
      </c>
      <c r="N16" s="1">
        <f t="shared" si="6"/>
        <v>3.9988184483258702</v>
      </c>
      <c r="O16" s="8">
        <f t="shared" si="7"/>
        <v>2.2564250000000001</v>
      </c>
      <c r="U16" s="2">
        <v>2.5</v>
      </c>
      <c r="V16">
        <v>4.5</v>
      </c>
      <c r="W16">
        <v>6.25</v>
      </c>
      <c r="X16">
        <f t="shared" si="9"/>
        <v>1.75</v>
      </c>
      <c r="Y16">
        <f t="shared" si="10"/>
        <v>6.4125000000000005</v>
      </c>
      <c r="Z16">
        <f t="shared" si="11"/>
        <v>6.5</v>
      </c>
      <c r="AA16">
        <f t="shared" si="8"/>
        <v>0.25</v>
      </c>
    </row>
    <row r="17" spans="1:27" ht="18.75" x14ac:dyDescent="0.3">
      <c r="A17" s="2">
        <v>2.75</v>
      </c>
      <c r="B17">
        <v>4.93</v>
      </c>
      <c r="C17">
        <v>1.75</v>
      </c>
      <c r="D17">
        <v>105</v>
      </c>
      <c r="E17">
        <v>125</v>
      </c>
      <c r="F17">
        <v>8</v>
      </c>
      <c r="G17">
        <v>279</v>
      </c>
      <c r="H17">
        <v>7</v>
      </c>
      <c r="J17" s="1">
        <f t="shared" si="3"/>
        <v>5.9395736106932029</v>
      </c>
      <c r="K17" s="1">
        <f t="shared" si="4"/>
        <v>5.4251385559918566</v>
      </c>
      <c r="L17" s="1">
        <f t="shared" si="5"/>
        <v>-0.49513855599185685</v>
      </c>
      <c r="M17">
        <v>4</v>
      </c>
      <c r="N17" s="1">
        <f t="shared" si="6"/>
        <v>4.9340018589602543</v>
      </c>
      <c r="O17" s="8">
        <f t="shared" si="7"/>
        <v>2.5064250000000001</v>
      </c>
      <c r="U17" s="2">
        <v>2.75</v>
      </c>
      <c r="V17">
        <v>4.9375</v>
      </c>
      <c r="W17">
        <v>7</v>
      </c>
      <c r="X17">
        <f t="shared" si="9"/>
        <v>2.0625</v>
      </c>
      <c r="Y17">
        <f t="shared" si="10"/>
        <v>6.8718750000000002</v>
      </c>
      <c r="Z17">
        <f t="shared" si="11"/>
        <v>6.75</v>
      </c>
      <c r="AA17">
        <f t="shared" si="8"/>
        <v>-0.25</v>
      </c>
    </row>
    <row r="18" spans="1:27" ht="18.75" x14ac:dyDescent="0.3">
      <c r="A18" s="2">
        <v>3</v>
      </c>
      <c r="B18">
        <v>5.97</v>
      </c>
      <c r="C18">
        <v>2.58</v>
      </c>
      <c r="D18">
        <v>105</v>
      </c>
      <c r="E18">
        <v>125</v>
      </c>
      <c r="F18">
        <v>8</v>
      </c>
      <c r="G18">
        <v>341</v>
      </c>
      <c r="H18">
        <v>7.5</v>
      </c>
      <c r="J18" s="1">
        <f t="shared" si="3"/>
        <v>7.0685834705770345</v>
      </c>
      <c r="K18" s="1">
        <f t="shared" si="4"/>
        <v>6.5063225764633064</v>
      </c>
      <c r="L18" s="1">
        <f t="shared" si="5"/>
        <v>-0.53632257646330661</v>
      </c>
      <c r="M18">
        <v>4</v>
      </c>
      <c r="N18" s="1">
        <f t="shared" si="6"/>
        <v>5.9673600400193196</v>
      </c>
      <c r="O18" s="8">
        <f t="shared" si="7"/>
        <v>2.7564250000000001</v>
      </c>
      <c r="U18" s="2">
        <v>3</v>
      </c>
      <c r="V18">
        <v>5.3125</v>
      </c>
      <c r="W18">
        <v>7.5</v>
      </c>
      <c r="X18">
        <f t="shared" si="9"/>
        <v>2.1875</v>
      </c>
      <c r="Y18">
        <f t="shared" si="10"/>
        <v>7.265625</v>
      </c>
      <c r="Z18">
        <f t="shared" si="11"/>
        <v>7.25</v>
      </c>
      <c r="AA18">
        <f t="shared" si="8"/>
        <v>-0.25</v>
      </c>
    </row>
    <row r="19" spans="1:27" ht="18.75" x14ac:dyDescent="0.3">
      <c r="A19" s="2">
        <v>3.5</v>
      </c>
      <c r="B19">
        <v>8.33</v>
      </c>
      <c r="C19">
        <v>5.0999999999999996</v>
      </c>
      <c r="D19">
        <v>55</v>
      </c>
      <c r="E19">
        <v>75</v>
      </c>
      <c r="F19">
        <v>8</v>
      </c>
      <c r="G19">
        <v>-10</v>
      </c>
      <c r="H19">
        <v>8.75</v>
      </c>
      <c r="J19" s="1">
        <f t="shared" si="3"/>
        <v>9.6211275016187408</v>
      </c>
      <c r="K19" s="1">
        <f t="shared" si="4"/>
        <v>8.9632149286802463</v>
      </c>
      <c r="L19" s="1">
        <f t="shared" si="5"/>
        <v>-0.6332149286802462</v>
      </c>
      <c r="M19">
        <v>4</v>
      </c>
      <c r="N19" s="1">
        <f t="shared" si="6"/>
        <v>8.3286007134114932</v>
      </c>
      <c r="O19" s="8">
        <f t="shared" si="7"/>
        <v>3.2564250000000001</v>
      </c>
    </row>
    <row r="20" spans="1:27" ht="18.75" x14ac:dyDescent="0.3">
      <c r="A20" s="2">
        <v>4</v>
      </c>
      <c r="B20">
        <v>11.1</v>
      </c>
      <c r="C20">
        <v>9.1300000000000008</v>
      </c>
      <c r="D20">
        <v>55</v>
      </c>
      <c r="E20">
        <v>75</v>
      </c>
      <c r="F20">
        <v>8</v>
      </c>
      <c r="G20">
        <v>-10</v>
      </c>
      <c r="H20">
        <v>10</v>
      </c>
      <c r="J20" s="1">
        <f t="shared" si="3"/>
        <v>12.566370614359172</v>
      </c>
      <c r="K20" s="1">
        <f t="shared" si="4"/>
        <v>11.812806362595911</v>
      </c>
      <c r="L20" s="1">
        <f t="shared" si="5"/>
        <v>-0.71280636259591112</v>
      </c>
      <c r="M20">
        <v>4</v>
      </c>
      <c r="N20" s="1">
        <f t="shared" si="6"/>
        <v>11.08254046850239</v>
      </c>
      <c r="O20" s="8">
        <f t="shared" si="7"/>
        <v>3.7564250000000001</v>
      </c>
    </row>
    <row r="22" spans="1:27" ht="20.25" x14ac:dyDescent="0.3">
      <c r="A22">
        <f>COUNT(A24:A69)</f>
        <v>46</v>
      </c>
      <c r="B22">
        <v>2.5</v>
      </c>
      <c r="F22" t="s">
        <v>37</v>
      </c>
      <c r="U22" s="4" t="s">
        <v>21</v>
      </c>
      <c r="V22" s="4" t="s">
        <v>22</v>
      </c>
      <c r="W22" s="4" t="s">
        <v>23</v>
      </c>
      <c r="Y22" s="4" t="s">
        <v>32</v>
      </c>
      <c r="Z22" s="7" t="s">
        <v>10</v>
      </c>
      <c r="AA22" s="5"/>
    </row>
    <row r="23" spans="1:27" ht="20.25" x14ac:dyDescent="0.3">
      <c r="A23" s="3" t="s">
        <v>2</v>
      </c>
      <c r="B23" s="3" t="s">
        <v>6</v>
      </c>
      <c r="C23" s="3" t="s">
        <v>4</v>
      </c>
      <c r="D23" s="3" t="s">
        <v>5</v>
      </c>
      <c r="U23" s="4" t="s">
        <v>24</v>
      </c>
      <c r="V23" s="4">
        <v>36</v>
      </c>
      <c r="W23" s="4">
        <v>58</v>
      </c>
      <c r="Y23" s="6">
        <v>0.5</v>
      </c>
      <c r="Z23" s="4">
        <v>13</v>
      </c>
      <c r="AA23" s="5"/>
    </row>
    <row r="24" spans="1:27" ht="20.25" x14ac:dyDescent="0.3">
      <c r="A24" s="2">
        <v>1</v>
      </c>
      <c r="B24">
        <v>8</v>
      </c>
      <c r="C24">
        <v>36</v>
      </c>
      <c r="D24">
        <v>58</v>
      </c>
      <c r="U24" s="4" t="s">
        <v>25</v>
      </c>
      <c r="V24" s="4">
        <v>36</v>
      </c>
      <c r="W24" s="4">
        <v>58</v>
      </c>
      <c r="Y24" s="6">
        <v>0.625</v>
      </c>
      <c r="Z24" s="4">
        <v>11</v>
      </c>
      <c r="AA24" s="5"/>
    </row>
    <row r="25" spans="1:27" ht="20.25" x14ac:dyDescent="0.3">
      <c r="A25" s="2">
        <v>1</v>
      </c>
      <c r="B25">
        <v>8</v>
      </c>
      <c r="C25">
        <v>36</v>
      </c>
      <c r="D25">
        <v>58</v>
      </c>
      <c r="U25" s="4" t="s">
        <v>26</v>
      </c>
      <c r="V25" s="4">
        <v>55</v>
      </c>
      <c r="W25" s="4">
        <v>75</v>
      </c>
      <c r="Y25" s="6">
        <v>0.75</v>
      </c>
      <c r="Z25" s="4">
        <v>10</v>
      </c>
      <c r="AA25" s="5"/>
    </row>
    <row r="26" spans="1:27" ht="20.25" x14ac:dyDescent="0.3">
      <c r="A26" s="2">
        <v>1</v>
      </c>
      <c r="B26">
        <v>8</v>
      </c>
      <c r="C26">
        <v>55</v>
      </c>
      <c r="D26">
        <v>75</v>
      </c>
      <c r="U26" s="4" t="s">
        <v>27</v>
      </c>
      <c r="V26" s="4">
        <v>60</v>
      </c>
      <c r="W26" s="4">
        <v>90</v>
      </c>
      <c r="Y26" s="6">
        <v>0.875</v>
      </c>
      <c r="Z26" s="4">
        <v>9</v>
      </c>
      <c r="AA26" s="5"/>
    </row>
    <row r="27" spans="1:27" ht="20.25" x14ac:dyDescent="0.3">
      <c r="A27" s="2">
        <v>1</v>
      </c>
      <c r="B27">
        <v>8</v>
      </c>
      <c r="C27">
        <v>105</v>
      </c>
      <c r="D27">
        <v>125</v>
      </c>
      <c r="U27" s="4" t="s">
        <v>28</v>
      </c>
      <c r="V27" s="4">
        <v>60</v>
      </c>
      <c r="W27" s="4">
        <v>80</v>
      </c>
      <c r="Y27" s="6">
        <v>1</v>
      </c>
      <c r="Z27" s="4">
        <v>8</v>
      </c>
      <c r="AA27" s="5"/>
    </row>
    <row r="28" spans="1:27" ht="20.25" x14ac:dyDescent="0.3">
      <c r="A28" s="2">
        <v>1.125</v>
      </c>
      <c r="B28">
        <v>7</v>
      </c>
      <c r="C28">
        <v>36</v>
      </c>
      <c r="D28">
        <v>58</v>
      </c>
      <c r="U28" s="4" t="s">
        <v>29</v>
      </c>
      <c r="V28" s="4">
        <v>75</v>
      </c>
      <c r="W28" s="4">
        <v>100</v>
      </c>
      <c r="Y28" s="6">
        <v>1.125</v>
      </c>
      <c r="Z28" s="4">
        <v>7</v>
      </c>
      <c r="AA28" s="5"/>
    </row>
    <row r="29" spans="1:27" ht="20.25" x14ac:dyDescent="0.3">
      <c r="A29" s="2">
        <v>1.125</v>
      </c>
      <c r="B29">
        <v>8</v>
      </c>
      <c r="C29">
        <v>36</v>
      </c>
      <c r="D29">
        <v>58</v>
      </c>
      <c r="U29" s="4" t="s">
        <v>30</v>
      </c>
      <c r="V29" s="4">
        <v>105</v>
      </c>
      <c r="W29" s="4">
        <v>125</v>
      </c>
      <c r="Y29" s="6">
        <v>1.25</v>
      </c>
      <c r="Z29" s="4">
        <v>7</v>
      </c>
      <c r="AA29" s="5"/>
    </row>
    <row r="30" spans="1:27" ht="20.25" x14ac:dyDescent="0.3">
      <c r="A30" s="2">
        <v>1.125</v>
      </c>
      <c r="B30">
        <v>8</v>
      </c>
      <c r="C30">
        <v>55</v>
      </c>
      <c r="D30">
        <v>75</v>
      </c>
      <c r="U30" s="4" t="s">
        <v>31</v>
      </c>
      <c r="V30" s="4">
        <v>65</v>
      </c>
      <c r="W30" s="4">
        <v>90</v>
      </c>
      <c r="Y30" s="6">
        <v>1.375</v>
      </c>
      <c r="Z30" s="4">
        <v>6</v>
      </c>
      <c r="AA30" s="5"/>
    </row>
    <row r="31" spans="1:27" ht="20.25" x14ac:dyDescent="0.3">
      <c r="A31" s="2">
        <v>1.125</v>
      </c>
      <c r="B31">
        <v>8</v>
      </c>
      <c r="C31">
        <v>105</v>
      </c>
      <c r="D31">
        <v>125</v>
      </c>
      <c r="Y31" s="6">
        <v>1.5</v>
      </c>
      <c r="Z31" s="4">
        <v>6</v>
      </c>
      <c r="AA31" s="5"/>
    </row>
    <row r="32" spans="1:27" ht="20.25" x14ac:dyDescent="0.3">
      <c r="A32" s="2">
        <v>1.25</v>
      </c>
      <c r="B32">
        <v>7</v>
      </c>
      <c r="C32">
        <v>36</v>
      </c>
      <c r="D32">
        <v>58</v>
      </c>
      <c r="Y32" s="6">
        <v>1.625</v>
      </c>
      <c r="Z32" s="4">
        <v>5.5</v>
      </c>
      <c r="AA32" s="5" t="s">
        <v>33</v>
      </c>
    </row>
    <row r="33" spans="1:27" ht="20.25" x14ac:dyDescent="0.3">
      <c r="A33" s="2">
        <v>1.25</v>
      </c>
      <c r="B33">
        <v>8</v>
      </c>
      <c r="C33">
        <v>36</v>
      </c>
      <c r="D33">
        <v>58</v>
      </c>
      <c r="Y33" s="6">
        <v>1.75</v>
      </c>
      <c r="Z33" s="4">
        <v>5</v>
      </c>
      <c r="AA33" s="5"/>
    </row>
    <row r="34" spans="1:27" ht="20.25" x14ac:dyDescent="0.3">
      <c r="A34" s="2">
        <v>1.25</v>
      </c>
      <c r="B34">
        <v>8</v>
      </c>
      <c r="C34">
        <v>55</v>
      </c>
      <c r="D34">
        <v>75</v>
      </c>
      <c r="Y34" s="6">
        <v>1.875</v>
      </c>
      <c r="Z34" s="4">
        <v>5</v>
      </c>
      <c r="AA34" s="5" t="s">
        <v>33</v>
      </c>
    </row>
    <row r="35" spans="1:27" ht="20.25" x14ac:dyDescent="0.3">
      <c r="A35" s="2">
        <v>1.25</v>
      </c>
      <c r="B35">
        <v>8</v>
      </c>
      <c r="C35">
        <v>105</v>
      </c>
      <c r="D35">
        <v>125</v>
      </c>
      <c r="Y35" s="6">
        <v>2</v>
      </c>
      <c r="Z35" s="4">
        <v>4.5</v>
      </c>
      <c r="AA35" s="5"/>
    </row>
    <row r="36" spans="1:27" ht="20.25" x14ac:dyDescent="0.3">
      <c r="A36" s="2">
        <v>1.375</v>
      </c>
      <c r="B36">
        <v>6</v>
      </c>
      <c r="C36">
        <v>36</v>
      </c>
      <c r="D36">
        <v>58</v>
      </c>
      <c r="Y36" s="6">
        <v>2.25</v>
      </c>
      <c r="Z36" s="4">
        <v>4.5</v>
      </c>
      <c r="AA36" s="5" t="s">
        <v>34</v>
      </c>
    </row>
    <row r="37" spans="1:27" ht="20.25" x14ac:dyDescent="0.3">
      <c r="A37" s="2">
        <v>1.375</v>
      </c>
      <c r="B37">
        <v>8</v>
      </c>
      <c r="C37">
        <v>36</v>
      </c>
      <c r="D37">
        <v>58</v>
      </c>
      <c r="Y37" s="6">
        <v>2.5</v>
      </c>
      <c r="Z37" s="4">
        <v>4</v>
      </c>
      <c r="AA37" s="5"/>
    </row>
    <row r="38" spans="1:27" ht="20.25" x14ac:dyDescent="0.3">
      <c r="A38" s="2">
        <v>1.375</v>
      </c>
      <c r="B38">
        <v>8</v>
      </c>
      <c r="C38">
        <v>55</v>
      </c>
      <c r="D38">
        <v>75</v>
      </c>
      <c r="Y38" s="6">
        <v>2.75</v>
      </c>
      <c r="Z38" s="4">
        <v>4</v>
      </c>
      <c r="AA38" s="5"/>
    </row>
    <row r="39" spans="1:27" ht="20.25" x14ac:dyDescent="0.3">
      <c r="A39" s="2">
        <v>1.375</v>
      </c>
      <c r="B39">
        <v>8</v>
      </c>
      <c r="C39">
        <v>105</v>
      </c>
      <c r="D39">
        <v>125</v>
      </c>
      <c r="Y39" s="6">
        <v>3</v>
      </c>
      <c r="Z39" s="4">
        <v>4</v>
      </c>
      <c r="AA39" s="5" t="s">
        <v>35</v>
      </c>
    </row>
    <row r="40" spans="1:27" ht="20.25" x14ac:dyDescent="0.3">
      <c r="A40" s="2">
        <v>1.5</v>
      </c>
      <c r="B40">
        <v>6</v>
      </c>
      <c r="C40">
        <v>36</v>
      </c>
      <c r="D40">
        <v>58</v>
      </c>
      <c r="Y40" s="6">
        <v>3.25</v>
      </c>
      <c r="Z40" s="4">
        <v>4</v>
      </c>
      <c r="AA40" s="5"/>
    </row>
    <row r="41" spans="1:27" ht="20.25" x14ac:dyDescent="0.3">
      <c r="A41" s="2">
        <v>1.5</v>
      </c>
      <c r="B41">
        <v>8</v>
      </c>
      <c r="C41">
        <v>36</v>
      </c>
      <c r="D41">
        <v>58</v>
      </c>
      <c r="Y41" s="6">
        <v>3.5</v>
      </c>
      <c r="Z41" s="4">
        <v>4</v>
      </c>
      <c r="AA41" s="5"/>
    </row>
    <row r="42" spans="1:27" ht="20.25" x14ac:dyDescent="0.3">
      <c r="A42" s="2">
        <v>1.5</v>
      </c>
      <c r="B42">
        <v>8</v>
      </c>
      <c r="C42">
        <v>55</v>
      </c>
      <c r="D42">
        <v>75</v>
      </c>
      <c r="Y42" s="6">
        <v>3.75</v>
      </c>
      <c r="Z42" s="4">
        <v>4</v>
      </c>
      <c r="AA42" s="5"/>
    </row>
    <row r="43" spans="1:27" ht="20.25" x14ac:dyDescent="0.3">
      <c r="A43" s="2">
        <v>1.5</v>
      </c>
      <c r="B43">
        <v>8</v>
      </c>
      <c r="C43">
        <v>105</v>
      </c>
      <c r="D43">
        <v>125</v>
      </c>
      <c r="Y43" s="6">
        <v>4</v>
      </c>
      <c r="Z43" s="4">
        <v>4</v>
      </c>
      <c r="AA43" s="5" t="s">
        <v>36</v>
      </c>
    </row>
    <row r="44" spans="1:27" x14ac:dyDescent="0.25">
      <c r="A44" s="2">
        <v>1.75</v>
      </c>
      <c r="B44">
        <v>5</v>
      </c>
      <c r="C44">
        <v>36</v>
      </c>
      <c r="D44">
        <v>58</v>
      </c>
    </row>
    <row r="45" spans="1:27" x14ac:dyDescent="0.25">
      <c r="A45" s="2">
        <v>1.75</v>
      </c>
      <c r="B45">
        <v>8</v>
      </c>
      <c r="C45">
        <v>36</v>
      </c>
      <c r="D45">
        <v>58</v>
      </c>
    </row>
    <row r="46" spans="1:27" x14ac:dyDescent="0.25">
      <c r="A46" s="2">
        <v>1.75</v>
      </c>
      <c r="B46">
        <v>8</v>
      </c>
      <c r="C46">
        <v>55</v>
      </c>
      <c r="D46">
        <v>75</v>
      </c>
    </row>
    <row r="47" spans="1:27" x14ac:dyDescent="0.25">
      <c r="A47" s="2">
        <v>1.75</v>
      </c>
      <c r="B47">
        <v>8</v>
      </c>
      <c r="C47">
        <v>105</v>
      </c>
      <c r="D47">
        <v>125</v>
      </c>
    </row>
    <row r="48" spans="1:27" x14ac:dyDescent="0.25">
      <c r="A48" s="2">
        <v>2</v>
      </c>
      <c r="B48">
        <v>4.5</v>
      </c>
      <c r="C48">
        <v>36</v>
      </c>
      <c r="D48">
        <v>58</v>
      </c>
    </row>
    <row r="49" spans="1:4" x14ac:dyDescent="0.25">
      <c r="A49" s="2">
        <v>2</v>
      </c>
      <c r="B49">
        <v>8</v>
      </c>
      <c r="C49">
        <v>36</v>
      </c>
      <c r="D49">
        <v>58</v>
      </c>
    </row>
    <row r="50" spans="1:4" x14ac:dyDescent="0.25">
      <c r="A50" s="2">
        <v>2</v>
      </c>
      <c r="B50">
        <v>8</v>
      </c>
      <c r="C50">
        <v>55</v>
      </c>
      <c r="D50">
        <v>75</v>
      </c>
    </row>
    <row r="51" spans="1:4" x14ac:dyDescent="0.25">
      <c r="A51" s="2">
        <v>2</v>
      </c>
      <c r="B51">
        <v>8</v>
      </c>
      <c r="C51">
        <v>105</v>
      </c>
      <c r="D51">
        <v>125</v>
      </c>
    </row>
    <row r="52" spans="1:4" x14ac:dyDescent="0.25">
      <c r="A52" s="2">
        <v>2.25</v>
      </c>
      <c r="B52">
        <v>4.5</v>
      </c>
      <c r="C52">
        <v>36</v>
      </c>
      <c r="D52">
        <v>58</v>
      </c>
    </row>
    <row r="53" spans="1:4" x14ac:dyDescent="0.25">
      <c r="A53" s="2">
        <v>2.25</v>
      </c>
      <c r="B53">
        <v>8</v>
      </c>
      <c r="C53">
        <v>36</v>
      </c>
      <c r="D53">
        <v>58</v>
      </c>
    </row>
    <row r="54" spans="1:4" x14ac:dyDescent="0.25">
      <c r="A54" s="2">
        <v>2.25</v>
      </c>
      <c r="B54">
        <v>8</v>
      </c>
      <c r="C54">
        <v>55</v>
      </c>
      <c r="D54">
        <v>75</v>
      </c>
    </row>
    <row r="55" spans="1:4" x14ac:dyDescent="0.25">
      <c r="A55" s="2">
        <v>2.25</v>
      </c>
      <c r="B55">
        <v>4.5</v>
      </c>
      <c r="C55">
        <v>75</v>
      </c>
      <c r="D55">
        <v>100</v>
      </c>
    </row>
    <row r="56" spans="1:4" x14ac:dyDescent="0.25">
      <c r="A56" s="2">
        <v>2.25</v>
      </c>
      <c r="B56">
        <v>8</v>
      </c>
      <c r="C56">
        <v>75</v>
      </c>
      <c r="D56">
        <v>100</v>
      </c>
    </row>
    <row r="57" spans="1:4" x14ac:dyDescent="0.25">
      <c r="A57" s="2">
        <v>2.25</v>
      </c>
      <c r="B57">
        <v>8</v>
      </c>
      <c r="C57">
        <v>105</v>
      </c>
      <c r="D57">
        <v>125</v>
      </c>
    </row>
    <row r="58" spans="1:4" x14ac:dyDescent="0.25">
      <c r="A58" s="2">
        <v>2.5</v>
      </c>
      <c r="B58">
        <v>4</v>
      </c>
      <c r="C58">
        <v>36</v>
      </c>
      <c r="D58">
        <v>58</v>
      </c>
    </row>
    <row r="59" spans="1:4" x14ac:dyDescent="0.25">
      <c r="A59" s="2">
        <v>2.5</v>
      </c>
      <c r="B59">
        <v>8</v>
      </c>
      <c r="C59">
        <v>36</v>
      </c>
      <c r="D59">
        <v>58</v>
      </c>
    </row>
    <row r="60" spans="1:4" x14ac:dyDescent="0.25">
      <c r="A60" s="2">
        <v>2.5</v>
      </c>
      <c r="B60">
        <v>8</v>
      </c>
      <c r="C60">
        <v>55</v>
      </c>
      <c r="D60">
        <v>75</v>
      </c>
    </row>
    <row r="61" spans="1:4" x14ac:dyDescent="0.25">
      <c r="A61" s="2">
        <v>2.5</v>
      </c>
      <c r="B61">
        <v>8</v>
      </c>
      <c r="C61">
        <v>105</v>
      </c>
      <c r="D61">
        <v>125</v>
      </c>
    </row>
    <row r="62" spans="1:4" x14ac:dyDescent="0.25">
      <c r="A62" s="2">
        <v>2.75</v>
      </c>
      <c r="B62">
        <v>4</v>
      </c>
      <c r="C62">
        <v>36</v>
      </c>
      <c r="D62">
        <v>58</v>
      </c>
    </row>
    <row r="63" spans="1:4" x14ac:dyDescent="0.25">
      <c r="A63" s="2">
        <v>2.75</v>
      </c>
      <c r="B63">
        <v>8</v>
      </c>
      <c r="C63">
        <v>36</v>
      </c>
      <c r="D63">
        <v>58</v>
      </c>
    </row>
    <row r="64" spans="1:4" x14ac:dyDescent="0.25">
      <c r="A64" s="2">
        <v>2.75</v>
      </c>
      <c r="B64">
        <v>8</v>
      </c>
      <c r="C64">
        <v>55</v>
      </c>
      <c r="D64">
        <v>75</v>
      </c>
    </row>
    <row r="65" spans="1:4" x14ac:dyDescent="0.25">
      <c r="A65" s="2">
        <v>2.75</v>
      </c>
      <c r="B65">
        <v>8</v>
      </c>
      <c r="C65">
        <v>105</v>
      </c>
      <c r="D65">
        <v>125</v>
      </c>
    </row>
    <row r="66" spans="1:4" x14ac:dyDescent="0.25">
      <c r="A66" s="2">
        <v>3</v>
      </c>
      <c r="B66">
        <v>4</v>
      </c>
      <c r="C66">
        <v>36</v>
      </c>
      <c r="D66">
        <v>58</v>
      </c>
    </row>
    <row r="67" spans="1:4" x14ac:dyDescent="0.25">
      <c r="A67" s="2">
        <v>3</v>
      </c>
      <c r="B67">
        <v>8</v>
      </c>
      <c r="C67">
        <v>36</v>
      </c>
      <c r="D67">
        <v>58</v>
      </c>
    </row>
    <row r="68" spans="1:4" x14ac:dyDescent="0.25">
      <c r="A68" s="2">
        <v>3</v>
      </c>
      <c r="B68">
        <v>8</v>
      </c>
      <c r="C68">
        <v>55</v>
      </c>
      <c r="D68">
        <v>75</v>
      </c>
    </row>
    <row r="69" spans="1:4" x14ac:dyDescent="0.25">
      <c r="A69" s="2">
        <v>3</v>
      </c>
      <c r="B69">
        <v>8</v>
      </c>
      <c r="C69">
        <v>105</v>
      </c>
      <c r="D69">
        <v>125</v>
      </c>
    </row>
  </sheetData>
  <sortState xmlns:xlrd2="http://schemas.microsoft.com/office/spreadsheetml/2017/richdata2" ref="A24:D69">
    <sortCondition ref="A24:A69"/>
    <sortCondition ref="C24:C69"/>
    <sortCondition ref="B24:B69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B0F2-BE6E-4137-807F-9467AAA4344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George T</dc:creator>
  <cp:lastModifiedBy>Watson, George T</cp:lastModifiedBy>
  <dcterms:created xsi:type="dcterms:W3CDTF">2021-12-29T14:48:14Z</dcterms:created>
  <dcterms:modified xsi:type="dcterms:W3CDTF">2021-12-30T23:11:49Z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ac3a1a-de19-428b-b395-6d250d7743fb_Enabled">
    <vt:lpwstr>true</vt:lpwstr>
  </property>
  <property fmtid="{D5CDD505-2E9C-101B-9397-08002B2CF9AE}" pid="3" name="MSIP_Label_e3ac3a1a-de19-428b-b395-6d250d7743fb_SetDate">
    <vt:lpwstr>2021-12-29T14:48:14Z</vt:lpwstr>
  </property>
  <property fmtid="{D5CDD505-2E9C-101B-9397-08002B2CF9AE}" pid="4" name="MSIP_Label_e3ac3a1a-de19-428b-b395-6d250d7743fb_Method">
    <vt:lpwstr>Standard</vt:lpwstr>
  </property>
  <property fmtid="{D5CDD505-2E9C-101B-9397-08002B2CF9AE}" pid="5" name="MSIP_Label_e3ac3a1a-de19-428b-b395-6d250d7743fb_Name">
    <vt:lpwstr>Internal Use Only</vt:lpwstr>
  </property>
  <property fmtid="{D5CDD505-2E9C-101B-9397-08002B2CF9AE}" pid="6" name="MSIP_Label_e3ac3a1a-de19-428b-b395-6d250d7743fb_SiteId">
    <vt:lpwstr>88cc5fd7-fd78-44b6-ad75-b6915088974f</vt:lpwstr>
  </property>
  <property fmtid="{D5CDD505-2E9C-101B-9397-08002B2CF9AE}" pid="7" name="MSIP_Label_e3ac3a1a-de19-428b-b395-6d250d7743fb_ActionId">
    <vt:lpwstr>94710330-a678-4a8d-a8d5-3fe2f3f79737</vt:lpwstr>
  </property>
  <property fmtid="{D5CDD505-2E9C-101B-9397-08002B2CF9AE}" pid="8" name="MSIP_Label_e3ac3a1a-de19-428b-b395-6d250d7743fb_ContentBits">
    <vt:lpwstr>0</vt:lpwstr>
  </property>
</Properties>
</file>